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ga.veresova/Desktop/"/>
    </mc:Choice>
  </mc:AlternateContent>
  <xr:revisionPtr revIDLastSave="0" documentId="13_ncr:1_{969E607C-4D38-2543-9323-8F9CA8793103}" xr6:coauthVersionLast="47" xr6:coauthVersionMax="47" xr10:uidLastSave="{00000000-0000-0000-0000-000000000000}"/>
  <bookViews>
    <workbookView xWindow="0" yWindow="500" windowWidth="38400" windowHeight="19860" xr2:uid="{468B64B8-A184-4619-B6A0-0E0BCA75C324}"/>
  </bookViews>
  <sheets>
    <sheet name="HB Reavis Carbon Footprint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F26" i="1"/>
  <c r="F25" i="1"/>
  <c r="E25" i="1"/>
  <c r="F9" i="1"/>
  <c r="E9" i="1"/>
  <c r="F6" i="1"/>
  <c r="E6" i="1"/>
  <c r="F35" i="1" l="1"/>
  <c r="E26" i="1"/>
  <c r="G14" i="1" l="1"/>
  <c r="G8" i="1"/>
  <c r="G16" i="1"/>
  <c r="G7" i="1"/>
  <c r="G10" i="1"/>
  <c r="G6" i="1"/>
  <c r="G22" i="1"/>
  <c r="G9" i="1"/>
  <c r="G5" i="1"/>
  <c r="G4" i="1"/>
  <c r="G15" i="1"/>
  <c r="F38" i="1"/>
  <c r="G12" i="1"/>
  <c r="G11" i="1"/>
  <c r="E31" i="1" l="1"/>
  <c r="F36" i="1" s="1"/>
  <c r="G25" i="1"/>
  <c r="F39" i="1" l="1"/>
</calcChain>
</file>

<file path=xl/sharedStrings.xml><?xml version="1.0" encoding="utf-8"?>
<sst xmlns="http://schemas.openxmlformats.org/spreadsheetml/2006/main" count="62" uniqueCount="54">
  <si>
    <t>Scope</t>
  </si>
  <si>
    <t>Category</t>
  </si>
  <si>
    <t xml:space="preserve">Emissions Source </t>
  </si>
  <si>
    <t xml:space="preserve">Comments </t>
  </si>
  <si>
    <t xml:space="preserve">Scope 1 </t>
  </si>
  <si>
    <t>Gas</t>
  </si>
  <si>
    <t>Vehicle Fleet</t>
  </si>
  <si>
    <t>Scope 2</t>
  </si>
  <si>
    <t>District Heating</t>
  </si>
  <si>
    <t>Scope 1 &amp; 2</t>
  </si>
  <si>
    <t>Scope 3 Upstream</t>
  </si>
  <si>
    <t>Capital Goods (Dev &amp; Construction)</t>
  </si>
  <si>
    <t>Upstream Transport and Distribution</t>
  </si>
  <si>
    <t xml:space="preserve">Construction material transport captured within Building LCA data. </t>
  </si>
  <si>
    <t>Waste Generated in Operations</t>
  </si>
  <si>
    <t>Business Travel</t>
  </si>
  <si>
    <t>Employee Commuting</t>
  </si>
  <si>
    <t xml:space="preserve">Upstream Leased Assets </t>
  </si>
  <si>
    <t>Leased offices captured within Scope 1-2.</t>
  </si>
  <si>
    <t xml:space="preserve">Scope 3 Downstream </t>
  </si>
  <si>
    <t>Downstream Transport and Distribution</t>
  </si>
  <si>
    <t>Processing of Sold Products</t>
  </si>
  <si>
    <t>Grouped within construction process emissions.</t>
  </si>
  <si>
    <t>Use of Sold Products</t>
  </si>
  <si>
    <t>End-of-life Treatment of Sold Products</t>
  </si>
  <si>
    <t>Downstream Leased Assets (Dir. Real Estate)</t>
  </si>
  <si>
    <t>Includes tenant sub-metered energy use.</t>
  </si>
  <si>
    <t>Franchises</t>
  </si>
  <si>
    <t xml:space="preserve">Investments </t>
  </si>
  <si>
    <t>Scope 3</t>
  </si>
  <si>
    <t>Short term goal</t>
  </si>
  <si>
    <t>Long-term goal</t>
  </si>
  <si>
    <t>Emissions (tCO2e) Location-Based</t>
  </si>
  <si>
    <t>Emissions (tCO2e) Market-Based</t>
  </si>
  <si>
    <t>Total Scope 1</t>
  </si>
  <si>
    <t>Total Scope 2</t>
  </si>
  <si>
    <t>Total Scope 3</t>
  </si>
  <si>
    <t>Net-Zero SBTi aligned targets</t>
  </si>
  <si>
    <t>Reduction by 2030</t>
  </si>
  <si>
    <t>Reduction by 2050</t>
  </si>
  <si>
    <t>% reduction</t>
  </si>
  <si>
    <t>HB Reavis Group Scope 1-3 Carbon Footprint (2021 baseline)</t>
  </si>
  <si>
    <t>Includes all construction material and process emissions for 2 projects completed during 2021.</t>
  </si>
  <si>
    <t>Target Emissions (tCO2e) Market-Based</t>
  </si>
  <si>
    <t>Use of sold product captured within Direct Real Estate Assets.</t>
  </si>
  <si>
    <t xml:space="preserve">% of Total </t>
  </si>
  <si>
    <t>Electricity</t>
  </si>
  <si>
    <t>Purchased Goods and Services (incl. water)</t>
  </si>
  <si>
    <t>Fuel and Energy Related Activites</t>
  </si>
  <si>
    <t>Includes Corporate and DRE Landlord Electricity.</t>
  </si>
  <si>
    <t>Includes Corporate and DRE Landlord District heating.</t>
  </si>
  <si>
    <t>Includes Corporate and DRE (Direct Real Estate Assets) Scope 1.</t>
  </si>
  <si>
    <t>HB Reavis Group Carbon Footprint 2021 baseline</t>
  </si>
  <si>
    <t>Total Scope 1, 2 &amp; 3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</si>
</sst>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color theme="0"/>
      <name val="Avenir LT Std"/>
      <charset val="238"/>
    </font>
    <font>
      <b/>
      <sz val="22"/>
      <color theme="0"/>
      <name val="Avenir LT Std"/>
      <charset val="238"/>
    </font>
    <font>
      <b/>
      <sz val="20"/>
      <color theme="0"/>
      <name val="Avenir LT Std"/>
      <charset val="238"/>
    </font>
    <font>
      <b/>
      <sz val="16"/>
      <color theme="1"/>
      <name val="Avenir LT Std"/>
      <charset val="238"/>
    </font>
    <font>
      <sz val="20"/>
      <color theme="1"/>
      <name val="Avenir LT Std"/>
      <charset val="238"/>
    </font>
    <font>
      <sz val="16"/>
      <color theme="1"/>
      <name val="Avenir LT Std"/>
      <charset val="238"/>
    </font>
    <font>
      <sz val="11"/>
      <color theme="1"/>
      <name val="Avenir LT Std"/>
      <charset val="238"/>
    </font>
    <font>
      <sz val="22"/>
      <color theme="1"/>
      <name val="Avenir LT Std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0C9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left" vertical="center" indent="5"/>
    </xf>
    <xf numFmtId="0" fontId="6" fillId="0" borderId="2" xfId="0" applyFont="1" applyBorder="1" applyAlignment="1">
      <alignment horizontal="center" vertical="center"/>
    </xf>
    <xf numFmtId="0" fontId="8" fillId="2" borderId="0" xfId="0" applyFont="1" applyFill="1"/>
    <xf numFmtId="164" fontId="6" fillId="0" borderId="8" xfId="0" applyNumberFormat="1" applyFont="1" applyBorder="1" applyAlignment="1">
      <alignment horizontal="center" vertical="center"/>
    </xf>
    <xf numFmtId="0" fontId="8" fillId="0" borderId="0" xfId="0" applyFont="1"/>
    <xf numFmtId="164" fontId="9" fillId="2" borderId="1" xfId="0" applyNumberFormat="1" applyFont="1" applyFill="1" applyBorder="1"/>
    <xf numFmtId="164" fontId="8" fillId="0" borderId="0" xfId="0" applyNumberFormat="1" applyFont="1"/>
    <xf numFmtId="0" fontId="8" fillId="0" borderId="0" xfId="0" applyFont="1" applyAlignment="1">
      <alignment horizontal="center"/>
    </xf>
    <xf numFmtId="9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810C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522721</xdr:colOff>
      <xdr:row>32</xdr:row>
      <xdr:rowOff>727365</xdr:rowOff>
    </xdr:from>
    <xdr:to>
      <xdr:col>2</xdr:col>
      <xdr:colOff>1154512</xdr:colOff>
      <xdr:row>37</xdr:row>
      <xdr:rowOff>313957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D35E7D-FABC-CAE9-DCB0-3C9CA8160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721" y="11707092"/>
          <a:ext cx="3353921" cy="1927722"/>
        </a:xfrm>
        <a:prstGeom prst="rect">
          <a:avLst/>
        </a:prstGeom>
      </xdr:spPr>
    </xdr:pic>
    <xdr:clientData/>
  </xdr:twoCellAnchor>
  <xdr:twoCellAnchor editAs="oneCell">
    <xdr:from>
      <xdr:col>0</xdr:col>
      <xdr:colOff>461820</xdr:colOff>
      <xdr:row>28</xdr:row>
      <xdr:rowOff>76532</xdr:rowOff>
    </xdr:from>
    <xdr:to>
      <xdr:col>2</xdr:col>
      <xdr:colOff>1108365</xdr:colOff>
      <xdr:row>31</xdr:row>
      <xdr:rowOff>164983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37C8B3-81B5-124B-DCE2-CDEE150A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20" y="10074896"/>
          <a:ext cx="3625272" cy="1681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6D5D-BC32-447A-B5A5-06DB85AA22BA}">
  <sheetPr>
    <pageSetUpPr fitToPage="1"/>
  </sheetPr>
  <dimension ref="A1:I40"/>
  <sheetViews>
    <sheetView showGridLines="0" tabSelected="1" zoomScale="55" zoomScaleNormal="55" workbookViewId="0">
      <selection activeCell="H33" sqref="H33"/>
    </sheetView>
  </sheetViews>
  <sheetFormatPr baseColWidth="10" defaultColWidth="0" defaultRowHeight="15" zeroHeight="1"/>
  <cols>
    <col min="1" max="1" width="8.6640625" customWidth="1"/>
    <col min="2" max="2" width="30.1640625" customWidth="1"/>
    <col min="3" max="3" width="21.83203125" customWidth="1"/>
    <col min="4" max="4" width="71.5" customWidth="1"/>
    <col min="5" max="5" width="32.33203125" customWidth="1"/>
    <col min="6" max="6" width="35.5" customWidth="1"/>
    <col min="7" max="7" width="20.6640625" customWidth="1"/>
    <col min="8" max="8" width="128.83203125" customWidth="1"/>
    <col min="9" max="9" width="8.6640625" customWidth="1"/>
    <col min="10" max="16384" width="8.6640625" hidden="1"/>
  </cols>
  <sheetData>
    <row r="1" spans="2:8"/>
    <row r="2" spans="2:8" ht="34" customHeight="1">
      <c r="B2" s="27" t="s">
        <v>41</v>
      </c>
      <c r="C2" s="27"/>
      <c r="D2" s="27"/>
      <c r="E2" s="27"/>
      <c r="F2" s="27"/>
      <c r="G2" s="27"/>
      <c r="H2" s="27"/>
    </row>
    <row r="3" spans="2:8" ht="58">
      <c r="B3" s="16" t="s">
        <v>0</v>
      </c>
      <c r="C3" s="17" t="s">
        <v>1</v>
      </c>
      <c r="D3" s="18" t="s">
        <v>2</v>
      </c>
      <c r="E3" s="18" t="s">
        <v>32</v>
      </c>
      <c r="F3" s="18" t="s">
        <v>33</v>
      </c>
      <c r="G3" s="17" t="s">
        <v>45</v>
      </c>
      <c r="H3" s="17" t="s">
        <v>3</v>
      </c>
    </row>
    <row r="4" spans="2:8" ht="28">
      <c r="B4" s="28" t="s">
        <v>4</v>
      </c>
      <c r="C4" s="30" t="s">
        <v>4</v>
      </c>
      <c r="D4" s="1" t="s">
        <v>5</v>
      </c>
      <c r="E4" s="2">
        <v>2231.2909878058986</v>
      </c>
      <c r="F4" s="2">
        <v>2231.2909878058986</v>
      </c>
      <c r="G4" s="3">
        <f t="shared" ref="G4:G12" si="0">F4/$F$26</f>
        <v>1.0206583235610521E-2</v>
      </c>
      <c r="H4" s="4" t="s">
        <v>51</v>
      </c>
    </row>
    <row r="5" spans="2:8" ht="28">
      <c r="B5" s="29"/>
      <c r="C5" s="30"/>
      <c r="D5" s="1" t="s">
        <v>6</v>
      </c>
      <c r="E5" s="2">
        <v>474.29195728670004</v>
      </c>
      <c r="F5" s="2">
        <v>474.29195728670004</v>
      </c>
      <c r="G5" s="3">
        <f t="shared" si="0"/>
        <v>2.1695513343992614E-3</v>
      </c>
      <c r="H5" s="4"/>
    </row>
    <row r="6" spans="2:8" ht="32" customHeight="1">
      <c r="B6" s="22" t="s">
        <v>34</v>
      </c>
      <c r="C6" s="23"/>
      <c r="D6" s="24"/>
      <c r="E6" s="2">
        <f>E4+E5</f>
        <v>2705.5829450925985</v>
      </c>
      <c r="F6" s="2">
        <f>F4+F5</f>
        <v>2705.5829450925985</v>
      </c>
      <c r="G6" s="3">
        <f t="shared" si="0"/>
        <v>1.2376134570009781E-2</v>
      </c>
      <c r="H6" s="4"/>
    </row>
    <row r="7" spans="2:8" ht="28">
      <c r="B7" s="28" t="s">
        <v>7</v>
      </c>
      <c r="C7" s="30" t="s">
        <v>7</v>
      </c>
      <c r="D7" s="1" t="s">
        <v>8</v>
      </c>
      <c r="E7" s="2">
        <v>4146.5132846673623</v>
      </c>
      <c r="F7" s="2">
        <v>4146.5132846673623</v>
      </c>
      <c r="G7" s="3">
        <f t="shared" si="0"/>
        <v>1.8967375034817203E-2</v>
      </c>
      <c r="H7" s="4" t="s">
        <v>50</v>
      </c>
    </row>
    <row r="8" spans="2:8" ht="28">
      <c r="B8" s="31"/>
      <c r="C8" s="30"/>
      <c r="D8" s="1" t="s">
        <v>46</v>
      </c>
      <c r="E8" s="2">
        <v>8172.7790540847354</v>
      </c>
      <c r="F8" s="2">
        <v>8012.7689870542872</v>
      </c>
      <c r="G8" s="3">
        <f t="shared" si="0"/>
        <v>3.6652769208962779E-2</v>
      </c>
      <c r="H8" s="4" t="s">
        <v>49</v>
      </c>
    </row>
    <row r="9" spans="2:8" ht="32" customHeight="1">
      <c r="B9" s="22" t="s">
        <v>35</v>
      </c>
      <c r="C9" s="23"/>
      <c r="D9" s="24"/>
      <c r="E9" s="2">
        <f>E7+E8</f>
        <v>12319.292338752097</v>
      </c>
      <c r="F9" s="2">
        <f>F7+F8</f>
        <v>12159.28227172165</v>
      </c>
      <c r="G9" s="3">
        <f t="shared" si="0"/>
        <v>5.5620144243779979E-2</v>
      </c>
      <c r="H9" s="4"/>
    </row>
    <row r="10" spans="2:8" ht="28">
      <c r="B10" s="33" t="s">
        <v>10</v>
      </c>
      <c r="C10" s="5">
        <v>1</v>
      </c>
      <c r="D10" s="1" t="s">
        <v>47</v>
      </c>
      <c r="E10" s="2">
        <v>1687.2098758915288</v>
      </c>
      <c r="F10" s="2">
        <v>1687.2098758915288</v>
      </c>
      <c r="G10" s="3">
        <f t="shared" si="0"/>
        <v>7.7177957193134234E-3</v>
      </c>
      <c r="H10" s="4"/>
    </row>
    <row r="11" spans="2:8" ht="28">
      <c r="B11" s="33"/>
      <c r="C11" s="5">
        <v>2</v>
      </c>
      <c r="D11" s="1" t="s">
        <v>11</v>
      </c>
      <c r="E11" s="2">
        <v>194075.15400000001</v>
      </c>
      <c r="F11" s="2">
        <v>194075.15400000001</v>
      </c>
      <c r="G11" s="3">
        <f t="shared" si="0"/>
        <v>0.88775700887527853</v>
      </c>
      <c r="H11" s="4" t="s">
        <v>42</v>
      </c>
    </row>
    <row r="12" spans="2:8" ht="28">
      <c r="B12" s="33"/>
      <c r="C12" s="5">
        <v>3</v>
      </c>
      <c r="D12" s="1" t="s">
        <v>48</v>
      </c>
      <c r="E12" s="2">
        <v>362.19144217484859</v>
      </c>
      <c r="F12" s="2">
        <v>362.19144217484859</v>
      </c>
      <c r="G12" s="3">
        <f t="shared" si="0"/>
        <v>1.656770507292072E-3</v>
      </c>
      <c r="H12" s="4"/>
    </row>
    <row r="13" spans="2:8" ht="28">
      <c r="B13" s="33"/>
      <c r="C13" s="5">
        <v>4</v>
      </c>
      <c r="D13" s="1" t="s">
        <v>12</v>
      </c>
      <c r="E13" s="2">
        <v>0</v>
      </c>
      <c r="F13" s="2">
        <v>0</v>
      </c>
      <c r="G13" s="3"/>
      <c r="H13" s="4" t="s">
        <v>13</v>
      </c>
    </row>
    <row r="14" spans="2:8" ht="28">
      <c r="B14" s="33"/>
      <c r="C14" s="5">
        <v>5</v>
      </c>
      <c r="D14" s="1" t="s">
        <v>14</v>
      </c>
      <c r="E14" s="2">
        <v>21.464847589078509</v>
      </c>
      <c r="F14" s="2">
        <v>21.464847589078509</v>
      </c>
      <c r="G14" s="3">
        <f>F14/$F$26</f>
        <v>9.8186545257844136E-5</v>
      </c>
      <c r="H14" s="4"/>
    </row>
    <row r="15" spans="2:8" ht="28">
      <c r="B15" s="33"/>
      <c r="C15" s="5">
        <v>6</v>
      </c>
      <c r="D15" s="1" t="s">
        <v>15</v>
      </c>
      <c r="E15" s="2">
        <v>99.145480236056329</v>
      </c>
      <c r="F15" s="2">
        <v>99.145480236056329</v>
      </c>
      <c r="G15" s="3">
        <f>F15/$F$26</f>
        <v>4.5352067569589258E-4</v>
      </c>
      <c r="H15" s="4"/>
    </row>
    <row r="16" spans="2:8" ht="28">
      <c r="B16" s="33"/>
      <c r="C16" s="5">
        <v>7</v>
      </c>
      <c r="D16" s="1" t="s">
        <v>16</v>
      </c>
      <c r="E16" s="2">
        <v>425.92165226664213</v>
      </c>
      <c r="F16" s="2">
        <v>425.92165226664213</v>
      </c>
      <c r="G16" s="3">
        <f>F16/$F$26</f>
        <v>1.94829128942209E-3</v>
      </c>
      <c r="H16" s="4"/>
    </row>
    <row r="17" spans="2:8" ht="28">
      <c r="B17" s="33"/>
      <c r="C17" s="5">
        <v>8</v>
      </c>
      <c r="D17" s="1" t="s">
        <v>17</v>
      </c>
      <c r="E17" s="2">
        <v>0</v>
      </c>
      <c r="F17" s="2">
        <v>0</v>
      </c>
      <c r="G17" s="3"/>
      <c r="H17" s="4" t="s">
        <v>18</v>
      </c>
    </row>
    <row r="18" spans="2:8" ht="28">
      <c r="B18" s="33" t="s">
        <v>19</v>
      </c>
      <c r="C18" s="5">
        <v>9</v>
      </c>
      <c r="D18" s="1" t="s">
        <v>20</v>
      </c>
      <c r="E18" s="2">
        <v>0</v>
      </c>
      <c r="F18" s="2">
        <v>0</v>
      </c>
      <c r="G18" s="3"/>
      <c r="H18" s="4"/>
    </row>
    <row r="19" spans="2:8" ht="28">
      <c r="B19" s="33"/>
      <c r="C19" s="5">
        <v>10</v>
      </c>
      <c r="D19" s="1" t="s">
        <v>21</v>
      </c>
      <c r="E19" s="2">
        <v>0</v>
      </c>
      <c r="F19" s="2">
        <v>0</v>
      </c>
      <c r="G19" s="3"/>
      <c r="H19" s="4" t="s">
        <v>22</v>
      </c>
    </row>
    <row r="20" spans="2:8" ht="28">
      <c r="B20" s="33"/>
      <c r="C20" s="5">
        <v>11</v>
      </c>
      <c r="D20" s="1" t="s">
        <v>23</v>
      </c>
      <c r="E20" s="2">
        <v>0</v>
      </c>
      <c r="F20" s="2">
        <v>0</v>
      </c>
      <c r="G20" s="3"/>
      <c r="H20" s="4" t="s">
        <v>44</v>
      </c>
    </row>
    <row r="21" spans="2:8" ht="28">
      <c r="B21" s="33"/>
      <c r="C21" s="5">
        <v>12</v>
      </c>
      <c r="D21" s="1" t="s">
        <v>24</v>
      </c>
      <c r="E21" s="2">
        <v>0</v>
      </c>
      <c r="F21" s="2">
        <v>0</v>
      </c>
      <c r="G21" s="3"/>
      <c r="H21" s="4" t="s">
        <v>22</v>
      </c>
    </row>
    <row r="22" spans="2:8" ht="28">
      <c r="B22" s="33"/>
      <c r="C22" s="5">
        <v>13</v>
      </c>
      <c r="D22" s="1" t="s">
        <v>25</v>
      </c>
      <c r="E22" s="6">
        <v>7650.4293829554099</v>
      </c>
      <c r="F22" s="6">
        <v>7076.96978217581</v>
      </c>
      <c r="G22" s="3">
        <f>F22/$F$26</f>
        <v>3.2372147573950287E-2</v>
      </c>
      <c r="H22" s="4" t="s">
        <v>26</v>
      </c>
    </row>
    <row r="23" spans="2:8" ht="28">
      <c r="B23" s="33"/>
      <c r="C23" s="5">
        <v>14</v>
      </c>
      <c r="D23" s="1" t="s">
        <v>27</v>
      </c>
      <c r="E23" s="2">
        <v>0</v>
      </c>
      <c r="F23" s="2">
        <v>0</v>
      </c>
      <c r="G23" s="3"/>
      <c r="H23" s="4"/>
    </row>
    <row r="24" spans="2:8" ht="28">
      <c r="B24" s="33"/>
      <c r="C24" s="5">
        <v>15</v>
      </c>
      <c r="D24" s="7" t="s">
        <v>28</v>
      </c>
      <c r="E24" s="2">
        <v>0</v>
      </c>
      <c r="F24" s="2">
        <v>0</v>
      </c>
      <c r="G24" s="3"/>
      <c r="H24" s="4"/>
    </row>
    <row r="25" spans="2:8" ht="31.5" customHeight="1" thickBot="1">
      <c r="B25" s="25" t="s">
        <v>36</v>
      </c>
      <c r="C25" s="26"/>
      <c r="D25" s="34"/>
      <c r="E25" s="2">
        <f>SUM(E10:E24)</f>
        <v>204321.5166811136</v>
      </c>
      <c r="F25" s="2">
        <f>SUM(F10:F24)</f>
        <v>203748.05708033399</v>
      </c>
      <c r="G25" s="3">
        <f>F25/$F$26</f>
        <v>0.93200372118621022</v>
      </c>
      <c r="H25" s="4"/>
    </row>
    <row r="26" spans="2:8" ht="32" thickBot="1">
      <c r="B26" s="25" t="s">
        <v>53</v>
      </c>
      <c r="C26" s="26"/>
      <c r="D26" s="26"/>
      <c r="E26" s="21">
        <f>E6+E9+E25</f>
        <v>219346.39196495828</v>
      </c>
      <c r="F26" s="9">
        <f>F6+F9+F25</f>
        <v>218612.92229714824</v>
      </c>
      <c r="G26" s="8"/>
      <c r="H26" s="8"/>
    </row>
    <row r="27" spans="2:8" ht="16">
      <c r="B27" s="8"/>
      <c r="C27" s="8"/>
      <c r="D27" s="8"/>
      <c r="E27" s="8"/>
      <c r="F27" s="8"/>
      <c r="G27" s="8"/>
      <c r="H27" s="8"/>
    </row>
    <row r="28" spans="2:8" ht="16">
      <c r="B28" s="8"/>
      <c r="C28" s="8"/>
      <c r="D28" s="8"/>
      <c r="E28" s="8"/>
      <c r="F28" s="8"/>
      <c r="G28" s="8"/>
      <c r="H28" s="8"/>
    </row>
    <row r="29" spans="2:8" ht="64">
      <c r="B29" s="10"/>
      <c r="C29" s="10"/>
      <c r="D29" s="20" t="s">
        <v>52</v>
      </c>
      <c r="E29" s="18" t="s">
        <v>33</v>
      </c>
      <c r="F29" s="10"/>
      <c r="G29" s="8"/>
      <c r="H29" s="8"/>
    </row>
    <row r="30" spans="2:8" ht="31">
      <c r="B30" s="10"/>
      <c r="C30" s="10"/>
      <c r="D30" s="19" t="s">
        <v>9</v>
      </c>
      <c r="E30" s="11">
        <f>F9+F6</f>
        <v>14864.865216814247</v>
      </c>
      <c r="F30" s="12"/>
      <c r="G30" s="12"/>
      <c r="H30" s="8"/>
    </row>
    <row r="31" spans="2:8" ht="31">
      <c r="B31" s="10"/>
      <c r="C31" s="10"/>
      <c r="D31" s="19" t="s">
        <v>29</v>
      </c>
      <c r="E31" s="11">
        <f>F25</f>
        <v>203748.05708033399</v>
      </c>
      <c r="F31" s="10"/>
      <c r="G31" s="10"/>
      <c r="H31" s="8"/>
    </row>
    <row r="32" spans="2:8" ht="16">
      <c r="B32" s="10"/>
      <c r="C32" s="10"/>
      <c r="D32" s="13"/>
      <c r="E32" s="10"/>
      <c r="F32" s="10"/>
      <c r="G32" s="10"/>
      <c r="H32" s="8"/>
    </row>
    <row r="33" spans="2:8" ht="87">
      <c r="B33" s="10"/>
      <c r="C33" s="10"/>
      <c r="D33" s="19" t="s">
        <v>37</v>
      </c>
      <c r="E33" s="18" t="s">
        <v>40</v>
      </c>
      <c r="F33" s="18" t="s">
        <v>43</v>
      </c>
      <c r="G33" s="10"/>
      <c r="H33" s="8"/>
    </row>
    <row r="34" spans="2:8" ht="31">
      <c r="B34" s="10"/>
      <c r="C34" s="10"/>
      <c r="D34" s="19" t="s">
        <v>30</v>
      </c>
      <c r="E34" s="32" t="s">
        <v>38</v>
      </c>
      <c r="F34" s="32"/>
      <c r="G34" s="10"/>
      <c r="H34" s="8"/>
    </row>
    <row r="35" spans="2:8" ht="31">
      <c r="B35" s="10"/>
      <c r="C35" s="10"/>
      <c r="D35" s="19" t="s">
        <v>9</v>
      </c>
      <c r="E35" s="14">
        <v>-0.42</v>
      </c>
      <c r="F35" s="15">
        <f>E30*(1+E35)</f>
        <v>8621.6218257522651</v>
      </c>
      <c r="G35" s="10"/>
      <c r="H35" s="10"/>
    </row>
    <row r="36" spans="2:8" ht="31">
      <c r="B36" s="10"/>
      <c r="C36" s="10"/>
      <c r="D36" s="19" t="s">
        <v>29</v>
      </c>
      <c r="E36" s="14">
        <v>-0.25</v>
      </c>
      <c r="F36" s="15">
        <f>E31*(1+E36)</f>
        <v>152811.04281025048</v>
      </c>
      <c r="G36" s="10"/>
      <c r="H36" s="10"/>
    </row>
    <row r="37" spans="2:8" ht="31">
      <c r="B37" s="10"/>
      <c r="C37" s="10"/>
      <c r="D37" s="19" t="s">
        <v>31</v>
      </c>
      <c r="E37" s="32" t="s">
        <v>39</v>
      </c>
      <c r="F37" s="32"/>
      <c r="G37" s="10"/>
      <c r="H37" s="10"/>
    </row>
    <row r="38" spans="2:8" ht="31">
      <c r="B38" s="10"/>
      <c r="C38" s="10"/>
      <c r="D38" s="19" t="s">
        <v>9</v>
      </c>
      <c r="E38" s="14">
        <v>-0.9</v>
      </c>
      <c r="F38" s="15">
        <f>E30*(1+E38)</f>
        <v>1486.4865216814244</v>
      </c>
      <c r="G38" s="10"/>
      <c r="H38" s="10"/>
    </row>
    <row r="39" spans="2:8" ht="31">
      <c r="B39" s="10"/>
      <c r="C39" s="10"/>
      <c r="D39" s="19" t="s">
        <v>29</v>
      </c>
      <c r="E39" s="14">
        <v>-0.9</v>
      </c>
      <c r="F39" s="15">
        <f>E31*(1+E39)</f>
        <v>20374.805708033397</v>
      </c>
      <c r="G39" s="10"/>
      <c r="H39" s="10"/>
    </row>
    <row r="40" spans="2:8"/>
  </sheetData>
  <mergeCells count="13">
    <mergeCell ref="E34:F34"/>
    <mergeCell ref="E37:F37"/>
    <mergeCell ref="B10:B17"/>
    <mergeCell ref="B18:B24"/>
    <mergeCell ref="B25:D25"/>
    <mergeCell ref="B9:D9"/>
    <mergeCell ref="B26:D26"/>
    <mergeCell ref="B2:H2"/>
    <mergeCell ref="B4:B5"/>
    <mergeCell ref="C4:C5"/>
    <mergeCell ref="B7:B8"/>
    <mergeCell ref="C7:C8"/>
    <mergeCell ref="B6:D6"/>
  </mergeCells>
  <conditionalFormatting sqref="G4:G25">
    <cfRule type="containsText" dxfId="0" priority="1" operator="containsText" text="No ">
      <formula>NOT(ISERROR(SEARCH("No ",G4)))</formula>
    </cfRule>
  </conditionalFormatting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 Reavis Carbon Footprint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 Marián</dc:creator>
  <cp:lastModifiedBy>Olga Verešová</cp:lastModifiedBy>
  <cp:lastPrinted>2023-07-20T13:46:19Z</cp:lastPrinted>
  <dcterms:created xsi:type="dcterms:W3CDTF">2023-07-18T14:51:11Z</dcterms:created>
  <dcterms:modified xsi:type="dcterms:W3CDTF">2023-07-21T06:48:44Z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d14e79-5295-44c4-a087-66de5fbef6d0_Enabled">
    <vt:lpwstr>true</vt:lpwstr>
  </property>
  <property fmtid="{D5CDD505-2E9C-101B-9397-08002B2CF9AE}" pid="3" name="MSIP_Label_e5d14e79-5295-44c4-a087-66de5fbef6d0_SetDate">
    <vt:lpwstr>2023-07-18T15:10:56Z</vt:lpwstr>
  </property>
  <property fmtid="{D5CDD505-2E9C-101B-9397-08002B2CF9AE}" pid="4" name="MSIP_Label_e5d14e79-5295-44c4-a087-66de5fbef6d0_Method">
    <vt:lpwstr>Standard</vt:lpwstr>
  </property>
  <property fmtid="{D5CDD505-2E9C-101B-9397-08002B2CF9AE}" pid="5" name="MSIP_Label_e5d14e79-5295-44c4-a087-66de5fbef6d0_Name">
    <vt:lpwstr>Internal</vt:lpwstr>
  </property>
  <property fmtid="{D5CDD505-2E9C-101B-9397-08002B2CF9AE}" pid="6" name="MSIP_Label_e5d14e79-5295-44c4-a087-66de5fbef6d0_SiteId">
    <vt:lpwstr>ee65596c-3c3f-45f2-bcc2-9a8d4c588468</vt:lpwstr>
  </property>
  <property fmtid="{D5CDD505-2E9C-101B-9397-08002B2CF9AE}" pid="7" name="MSIP_Label_e5d14e79-5295-44c4-a087-66de5fbef6d0_ActionId">
    <vt:lpwstr>556bbcba-6084-4928-850c-1975cfed861f</vt:lpwstr>
  </property>
  <property fmtid="{D5CDD505-2E9C-101B-9397-08002B2CF9AE}" pid="8" name="MSIP_Label_e5d14e79-5295-44c4-a087-66de5fbef6d0_ContentBits">
    <vt:lpwstr>0</vt:lpwstr>
  </property>
</Properties>
</file>